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2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lenazahradnikova/Documents/"/>
    </mc:Choice>
  </mc:AlternateContent>
  <xr:revisionPtr revIDLastSave="0" documentId="8_{8D4DAEE8-F6CB-1B4F-8BDF-2A47B85D027C}" xr6:coauthVersionLast="47" xr6:coauthVersionMax="47" xr10:uidLastSave="{00000000-0000-0000-0000-000000000000}"/>
  <bookViews>
    <workbookView xWindow="480" yWindow="500" windowWidth="27800" windowHeight="1158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91" i="1" s="1"/>
  <c r="G9" i="1"/>
  <c r="E34" i="1"/>
  <c r="G34" i="1" s="1"/>
  <c r="G36" i="1"/>
  <c r="E92" i="1" l="1"/>
  <c r="G95" i="1" l="1"/>
  <c r="G94" i="1"/>
  <c r="G93" i="1" s="1"/>
  <c r="G92" i="1"/>
  <c r="G91" i="1"/>
  <c r="G90" i="1" s="1"/>
  <c r="G89" i="1" s="1"/>
  <c r="E79" i="1"/>
  <c r="G79" i="1" s="1"/>
  <c r="E45" i="1"/>
  <c r="G45" i="1" s="1"/>
  <c r="G5" i="1"/>
  <c r="G88" i="1"/>
  <c r="G87" i="1"/>
  <c r="G86" i="1"/>
  <c r="G85" i="1"/>
  <c r="G84" i="1"/>
  <c r="G83" i="1"/>
  <c r="G82" i="1"/>
  <c r="G81" i="1"/>
  <c r="G80" i="1"/>
  <c r="G44" i="1" l="1"/>
  <c r="G4" i="1"/>
  <c r="G3" i="1" s="1"/>
  <c r="G2" i="1" s="1"/>
  <c r="G43" i="1" l="1"/>
  <c r="G42" i="1"/>
  <c r="G41" i="1"/>
  <c r="G40" i="1"/>
  <c r="G39" i="1"/>
  <c r="G38" i="1"/>
  <c r="G37" i="1"/>
  <c r="G35" i="1"/>
  <c r="G76" i="1" l="1"/>
  <c r="G73" i="1"/>
  <c r="G70" i="1"/>
  <c r="G67" i="1"/>
  <c r="G64" i="1"/>
  <c r="G61" i="1"/>
  <c r="G58" i="1"/>
  <c r="G55" i="1"/>
  <c r="G52" i="1"/>
  <c r="G49" i="1"/>
  <c r="G46" i="1"/>
  <c r="G31" i="1" l="1"/>
  <c r="G28" i="1"/>
  <c r="G25" i="1"/>
  <c r="G22" i="1"/>
  <c r="G19" i="1"/>
  <c r="G16" i="1"/>
  <c r="G13" i="1"/>
  <c r="G10" i="1"/>
  <c r="G6" i="1"/>
</calcChain>
</file>

<file path=xl/sharedStrings.xml><?xml version="1.0" encoding="utf-8"?>
<sst xmlns="http://schemas.openxmlformats.org/spreadsheetml/2006/main" count="200" uniqueCount="63">
  <si>
    <t>28614241R</t>
  </si>
  <si>
    <t>trubka plastová kanalizační PP; s hrdlem, plné žebro (DIN 16961); Sn 16 kN/m2; D = 335,0 mm; l = 5 000,0 mm</t>
  </si>
  <si>
    <t>kus</t>
  </si>
  <si>
    <t xml:space="preserve">435*1,093/5 : </t>
  </si>
  <si>
    <t>95,091</t>
  </si>
  <si>
    <t xml:space="preserve">250*1,093/5 : </t>
  </si>
  <si>
    <t>54,65</t>
  </si>
  <si>
    <t xml:space="preserve">79*1,093/5 : </t>
  </si>
  <si>
    <t>17,2694</t>
  </si>
  <si>
    <t xml:space="preserve">78*1,093/5 : </t>
  </si>
  <si>
    <t>17,0508</t>
  </si>
  <si>
    <t xml:space="preserve">380*1,093/5 : </t>
  </si>
  <si>
    <t>83,068</t>
  </si>
  <si>
    <t xml:space="preserve">138*1,093/5 : </t>
  </si>
  <si>
    <t>30,1668</t>
  </si>
  <si>
    <t xml:space="preserve">192*1,093/5 : </t>
  </si>
  <si>
    <t>41,9712</t>
  </si>
  <si>
    <t xml:space="preserve">83*1,093/5 : </t>
  </si>
  <si>
    <t>18,1438</t>
  </si>
  <si>
    <t xml:space="preserve">8*1,093/5 : </t>
  </si>
  <si>
    <t>1,7488</t>
  </si>
  <si>
    <t>P.č.</t>
  </si>
  <si>
    <t>Číslo položky</t>
  </si>
  <si>
    <t>Název položky</t>
  </si>
  <si>
    <t>MJ</t>
  </si>
  <si>
    <t>Množství</t>
  </si>
  <si>
    <t>Cena / MJ</t>
  </si>
  <si>
    <t>Celkem</t>
  </si>
  <si>
    <t>S:</t>
  </si>
  <si>
    <t>2021/032</t>
  </si>
  <si>
    <t>Kanalizace Psinice</t>
  </si>
  <si>
    <t>Kanalizace Křešice</t>
  </si>
  <si>
    <t xml:space="preserve">256*1,093/5 : </t>
  </si>
  <si>
    <t>55,9616</t>
  </si>
  <si>
    <t xml:space="preserve">135*1,093/5 : </t>
  </si>
  <si>
    <t>29,511</t>
  </si>
  <si>
    <t xml:space="preserve">160*1,093/5 : </t>
  </si>
  <si>
    <t>34,976</t>
  </si>
  <si>
    <t xml:space="preserve">208*1,093/5 : </t>
  </si>
  <si>
    <t>45,4688</t>
  </si>
  <si>
    <t xml:space="preserve">203*1,093/5 : </t>
  </si>
  <si>
    <t>44,3758</t>
  </si>
  <si>
    <t xml:space="preserve">119*1,093/5 : </t>
  </si>
  <si>
    <t>26,0134</t>
  </si>
  <si>
    <t xml:space="preserve">98*1,093/5 : </t>
  </si>
  <si>
    <t>21,4228</t>
  </si>
  <si>
    <t xml:space="preserve">126*1,093/5 : </t>
  </si>
  <si>
    <t>27,5436</t>
  </si>
  <si>
    <t xml:space="preserve">450*1,093/5 : </t>
  </si>
  <si>
    <t>98,37</t>
  </si>
  <si>
    <t xml:space="preserve">97*1,093/5 : </t>
  </si>
  <si>
    <t>21,2042</t>
  </si>
  <si>
    <t xml:space="preserve">9*1,093/5 : </t>
  </si>
  <si>
    <t>1,9674</t>
  </si>
  <si>
    <t>Celkem odpočet z SoD</t>
  </si>
  <si>
    <t>28656315R</t>
  </si>
  <si>
    <t>odbočka PP; 45,0 °; l = 798 mm; žebrovaná; spoj násuvný; DN 300,0 mm; DN2 150 mm</t>
  </si>
  <si>
    <t>Celkem změna materiálu trubního vedení</t>
  </si>
  <si>
    <t xml:space="preserve">Celkem přípočet </t>
  </si>
  <si>
    <t>trubka plastová kanalizační s hrdlem; PVC Ultra-Solid SN16 kN/m2, DN300, l=5000mm</t>
  </si>
  <si>
    <t>odbočka PVC Ultra-Solid; 45,0 °; l = 798 mm; spoj násuvný; DN 300,0 mm; DN2 150 mm</t>
  </si>
  <si>
    <t>již prostavěno - odbočka PP; 45,0 °; l = 798 mm; žebrovaná; spoj násuvný; DN 300,0 mm; DN2 150 mm</t>
  </si>
  <si>
    <t>již prostavěno - trubka plastová kanalizační PP; s hrdlem, plné žebro (DIN 16961); Sn 16 kN/m2; D = 335,0 mm; l = 5 000,0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</si>
</sst>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b/>
      <sz val="10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" xfId="0" applyFont="1" applyBorder="1" applyAlignment="1">
      <alignment vertical="top"/>
    </xf>
    <xf numFmtId="49" fontId="2" fillId="0" borderId="2" xfId="0" applyNumberFormat="1" applyFont="1" applyBorder="1" applyAlignment="1">
      <alignment vertical="top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shrinkToFit="1"/>
    </xf>
    <xf numFmtId="164" fontId="2" fillId="0" borderId="2" xfId="0" applyNumberFormat="1" applyFont="1" applyBorder="1" applyAlignment="1">
      <alignment vertical="top" shrinkToFit="1"/>
    </xf>
    <xf numFmtId="4" fontId="2" fillId="2" borderId="2" xfId="0" applyNumberFormat="1" applyFont="1" applyFill="1" applyBorder="1" applyAlignment="1" applyProtection="1">
      <alignment vertical="top" shrinkToFit="1"/>
      <protection locked="0"/>
    </xf>
    <xf numFmtId="4" fontId="2" fillId="0" borderId="2" xfId="0" applyNumberFormat="1" applyFont="1" applyBorder="1" applyAlignment="1">
      <alignment vertical="top" shrinkToFit="1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vertical="top"/>
    </xf>
    <xf numFmtId="164" fontId="3" fillId="0" borderId="0" xfId="0" quotePrefix="1" applyNumberFormat="1" applyFont="1" applyAlignment="1">
      <alignment horizontal="left" vertical="top" wrapText="1"/>
    </xf>
    <xf numFmtId="164" fontId="3" fillId="0" borderId="0" xfId="0" applyNumberFormat="1" applyFont="1" applyAlignment="1">
      <alignment horizontal="center" vertical="top" wrapText="1" shrinkToFit="1"/>
    </xf>
    <xf numFmtId="164" fontId="3" fillId="0" borderId="0" xfId="0" applyNumberFormat="1" applyFont="1" applyAlignment="1">
      <alignment vertical="top" wrapText="1" shrinkToFit="1"/>
    </xf>
    <xf numFmtId="4" fontId="2" fillId="0" borderId="0" xfId="0" applyNumberFormat="1" applyFont="1" applyAlignment="1">
      <alignment vertical="top" shrinkToFit="1"/>
    </xf>
    <xf numFmtId="0" fontId="0" fillId="3" borderId="3" xfId="0" applyFill="1" applyBorder="1"/>
    <xf numFmtId="49" fontId="0" fillId="3" borderId="3" xfId="0" applyNumberFormat="1" applyFill="1" applyBorder="1"/>
    <xf numFmtId="0" fontId="0" fillId="3" borderId="3" xfId="0" applyFill="1" applyBorder="1" applyAlignment="1">
      <alignment horizontal="center"/>
    </xf>
    <xf numFmtId="0" fontId="0" fillId="3" borderId="4" xfId="0" applyFill="1" applyBorder="1"/>
    <xf numFmtId="0" fontId="4" fillId="4" borderId="3" xfId="0" applyFont="1" applyFill="1" applyBorder="1" applyAlignment="1">
      <alignment vertical="center"/>
    </xf>
    <xf numFmtId="49" fontId="1" fillId="4" borderId="5" xfId="0" applyNumberFormat="1" applyFont="1" applyFill="1" applyBorder="1" applyAlignment="1">
      <alignment vertical="center"/>
    </xf>
    <xf numFmtId="0" fontId="1" fillId="4" borderId="5" xfId="0" applyFont="1" applyFill="1" applyBorder="1" applyAlignment="1">
      <alignment vertical="center"/>
    </xf>
    <xf numFmtId="4" fontId="1" fillId="4" borderId="6" xfId="0" applyNumberFormat="1" applyFont="1" applyFill="1" applyBorder="1" applyAlignment="1">
      <alignment vertical="center"/>
    </xf>
    <xf numFmtId="0" fontId="1" fillId="4" borderId="5" xfId="0" applyFont="1" applyFill="1" applyBorder="1" applyAlignment="1">
      <alignment horizontal="center" vertical="center"/>
    </xf>
    <xf numFmtId="0" fontId="0" fillId="5" borderId="0" xfId="0" applyFill="1"/>
    <xf numFmtId="0" fontId="1" fillId="5" borderId="0" xfId="0" applyFont="1" applyFill="1"/>
    <xf numFmtId="0" fontId="2" fillId="0" borderId="7" xfId="0" applyFont="1" applyBorder="1" applyAlignment="1">
      <alignment vertical="top"/>
    </xf>
    <xf numFmtId="49" fontId="2" fillId="0" borderId="8" xfId="0" applyNumberFormat="1" applyFont="1" applyBorder="1" applyAlignment="1">
      <alignment vertical="top"/>
    </xf>
    <xf numFmtId="49" fontId="2" fillId="0" borderId="8" xfId="0" applyNumberFormat="1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top" shrinkToFit="1"/>
    </xf>
    <xf numFmtId="164" fontId="2" fillId="0" borderId="8" xfId="0" applyNumberFormat="1" applyFont="1" applyBorder="1" applyAlignment="1">
      <alignment vertical="top" shrinkToFit="1"/>
    </xf>
    <xf numFmtId="4" fontId="2" fillId="2" borderId="8" xfId="0" applyNumberFormat="1" applyFont="1" applyFill="1" applyBorder="1" applyAlignment="1" applyProtection="1">
      <alignment vertical="top" shrinkToFit="1"/>
      <protection locked="0"/>
    </xf>
    <xf numFmtId="4" fontId="2" fillId="0" borderId="8" xfId="0" applyNumberFormat="1" applyFont="1" applyBorder="1" applyAlignment="1">
      <alignment vertical="top" shrinkToFit="1"/>
    </xf>
    <xf numFmtId="0" fontId="0" fillId="6" borderId="0" xfId="0" applyFill="1"/>
    <xf numFmtId="49" fontId="0" fillId="6" borderId="0" xfId="0" applyNumberFormat="1" applyFill="1"/>
    <xf numFmtId="0" fontId="0" fillId="6" borderId="0" xfId="0" applyFill="1" applyAlignment="1">
      <alignment horizontal="center"/>
    </xf>
    <xf numFmtId="49" fontId="1" fillId="6" borderId="0" xfId="0" applyNumberFormat="1" applyFont="1" applyFill="1"/>
    <xf numFmtId="4" fontId="1" fillId="5" borderId="0" xfId="0" applyNumberFormat="1" applyFont="1" applyFill="1"/>
    <xf numFmtId="4" fontId="1" fillId="6" borderId="0" xfId="0" applyNumberFormat="1" applyFont="1" applyFill="1"/>
    <xf numFmtId="0" fontId="2" fillId="0" borderId="9" xfId="0" applyFont="1" applyBorder="1" applyAlignment="1">
      <alignment vertical="top"/>
    </xf>
    <xf numFmtId="49" fontId="2" fillId="0" borderId="10" xfId="0" applyNumberFormat="1" applyFont="1" applyBorder="1" applyAlignment="1">
      <alignment vertical="top"/>
    </xf>
    <xf numFmtId="49" fontId="2" fillId="0" borderId="10" xfId="0" applyNumberFormat="1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top" shrinkToFit="1"/>
    </xf>
    <xf numFmtId="164" fontId="2" fillId="0" borderId="10" xfId="0" applyNumberFormat="1" applyFont="1" applyBorder="1" applyAlignment="1">
      <alignment vertical="top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G95"/>
  <sheetViews>
    <sheetView tabSelected="1" workbookViewId="0">
      <selection activeCell="K94" sqref="K94"/>
    </sheetView>
  </sheetViews>
  <sheetFormatPr baseColWidth="10" defaultColWidth="8.83203125" defaultRowHeight="15" outlineLevelRow="1" outlineLevelCol="1"/>
  <cols>
    <col min="1" max="1" width="3.5" customWidth="1"/>
    <col min="2" max="2" width="12.5" customWidth="1"/>
    <col min="3" max="3" width="63.33203125" customWidth="1"/>
    <col min="4" max="4" width="4.83203125" customWidth="1"/>
    <col min="5" max="5" width="10.5" customWidth="1" outlineLevel="1"/>
    <col min="6" max="6" width="9.83203125" customWidth="1" outlineLevel="1"/>
    <col min="7" max="7" width="12.6640625" customWidth="1"/>
  </cols>
  <sheetData>
    <row r="1" spans="1:7">
      <c r="A1" s="14" t="s">
        <v>21</v>
      </c>
      <c r="B1" s="15" t="s">
        <v>22</v>
      </c>
      <c r="C1" s="15" t="s">
        <v>23</v>
      </c>
      <c r="D1" s="16" t="s">
        <v>24</v>
      </c>
      <c r="E1" s="14" t="s">
        <v>25</v>
      </c>
      <c r="F1" s="17" t="s">
        <v>26</v>
      </c>
      <c r="G1" s="14" t="s">
        <v>27</v>
      </c>
    </row>
    <row r="2" spans="1:7">
      <c r="A2" s="32"/>
      <c r="B2" s="33"/>
      <c r="C2" s="35" t="s">
        <v>57</v>
      </c>
      <c r="D2" s="34"/>
      <c r="E2" s="32"/>
      <c r="F2" s="32"/>
      <c r="G2" s="37">
        <f>G3+G89</f>
        <v>0</v>
      </c>
    </row>
    <row r="3" spans="1:7">
      <c r="A3" s="23"/>
      <c r="B3" s="23"/>
      <c r="C3" s="24" t="s">
        <v>54</v>
      </c>
      <c r="D3" s="23"/>
      <c r="E3" s="23"/>
      <c r="F3" s="23"/>
      <c r="G3" s="36">
        <f>G4+G44</f>
        <v>-3788437.56</v>
      </c>
    </row>
    <row r="4" spans="1:7">
      <c r="A4" s="18" t="s">
        <v>28</v>
      </c>
      <c r="B4" s="19" t="s">
        <v>29</v>
      </c>
      <c r="C4" s="19" t="s">
        <v>31</v>
      </c>
      <c r="D4" s="22"/>
      <c r="E4" s="21"/>
      <c r="F4" s="20"/>
      <c r="G4" s="21">
        <f>G5+G34</f>
        <v>-1681009.02</v>
      </c>
    </row>
    <row r="5" spans="1:7" ht="24" collapsed="1">
      <c r="A5" s="1">
        <v>66</v>
      </c>
      <c r="B5" s="2" t="s">
        <v>0</v>
      </c>
      <c r="C5" s="3" t="s">
        <v>1</v>
      </c>
      <c r="D5" s="4" t="s">
        <v>2</v>
      </c>
      <c r="E5" s="5">
        <f>-(E6+E9+E10+E13+E16+E19+E22+E25+E28+E31)</f>
        <v>-329.15980000000002</v>
      </c>
      <c r="F5" s="6">
        <v>4900</v>
      </c>
      <c r="G5" s="31">
        <f>ROUND(E5*F5,2)</f>
        <v>-1612883.02</v>
      </c>
    </row>
    <row r="6" spans="1:7" ht="24" hidden="1" outlineLevel="1">
      <c r="A6" s="1">
        <v>66</v>
      </c>
      <c r="B6" s="2" t="s">
        <v>0</v>
      </c>
      <c r="C6" s="3" t="s">
        <v>1</v>
      </c>
      <c r="D6" s="4" t="s">
        <v>2</v>
      </c>
      <c r="E6" s="5">
        <v>95.090999999999994</v>
      </c>
      <c r="F6" s="6">
        <v>4900</v>
      </c>
      <c r="G6" s="7">
        <f>ROUND(E6*F6,2)</f>
        <v>465945.9</v>
      </c>
    </row>
    <row r="7" spans="1:7" hidden="1" outlineLevel="1">
      <c r="A7" s="8"/>
      <c r="B7" s="9"/>
      <c r="C7" s="10" t="s">
        <v>3</v>
      </c>
      <c r="D7" s="11"/>
      <c r="E7" s="12"/>
      <c r="F7" s="13"/>
      <c r="G7" s="13"/>
    </row>
    <row r="8" spans="1:7" hidden="1" outlineLevel="1">
      <c r="A8" s="8"/>
      <c r="B8" s="9"/>
      <c r="C8" s="10" t="s">
        <v>4</v>
      </c>
      <c r="D8" s="11"/>
      <c r="E8" s="12">
        <v>95.090999999999994</v>
      </c>
      <c r="F8" s="13"/>
      <c r="G8" s="13"/>
    </row>
    <row r="9" spans="1:7" ht="24" hidden="1" outlineLevel="1">
      <c r="A9" s="1"/>
      <c r="B9" s="2"/>
      <c r="C9" s="3" t="s">
        <v>62</v>
      </c>
      <c r="D9" s="4"/>
      <c r="E9" s="5">
        <v>-30</v>
      </c>
      <c r="F9" s="6">
        <v>4900</v>
      </c>
      <c r="G9" s="7">
        <f>ROUND(E9*F9,2)</f>
        <v>-147000</v>
      </c>
    </row>
    <row r="10" spans="1:7" ht="24" hidden="1" outlineLevel="1">
      <c r="A10" s="1">
        <v>66</v>
      </c>
      <c r="B10" s="2" t="s">
        <v>0</v>
      </c>
      <c r="C10" s="3" t="s">
        <v>1</v>
      </c>
      <c r="D10" s="4" t="s">
        <v>2</v>
      </c>
      <c r="E10" s="5">
        <v>54.65</v>
      </c>
      <c r="F10" s="6">
        <v>4900</v>
      </c>
      <c r="G10" s="7">
        <f>ROUND(E10*F10,2)</f>
        <v>267785</v>
      </c>
    </row>
    <row r="11" spans="1:7" hidden="1" outlineLevel="1">
      <c r="A11" s="8"/>
      <c r="B11" s="9"/>
      <c r="C11" s="10" t="s">
        <v>5</v>
      </c>
      <c r="D11" s="11"/>
      <c r="E11" s="12"/>
      <c r="F11" s="13"/>
      <c r="G11" s="13"/>
    </row>
    <row r="12" spans="1:7" hidden="1" outlineLevel="1">
      <c r="A12" s="8"/>
      <c r="B12" s="9"/>
      <c r="C12" s="10" t="s">
        <v>6</v>
      </c>
      <c r="D12" s="11"/>
      <c r="E12" s="12">
        <v>54.65</v>
      </c>
      <c r="F12" s="13"/>
      <c r="G12" s="13"/>
    </row>
    <row r="13" spans="1:7" ht="24" hidden="1" outlineLevel="1">
      <c r="A13" s="1">
        <v>59</v>
      </c>
      <c r="B13" s="2" t="s">
        <v>0</v>
      </c>
      <c r="C13" s="3" t="s">
        <v>1</v>
      </c>
      <c r="D13" s="4" t="s">
        <v>2</v>
      </c>
      <c r="E13" s="5">
        <v>17.269400000000001</v>
      </c>
      <c r="F13" s="6">
        <v>4900</v>
      </c>
      <c r="G13" s="7">
        <f>ROUND(E13*F13,2)</f>
        <v>84620.06</v>
      </c>
    </row>
    <row r="14" spans="1:7" hidden="1" outlineLevel="1">
      <c r="A14" s="8"/>
      <c r="B14" s="9"/>
      <c r="C14" s="10" t="s">
        <v>7</v>
      </c>
      <c r="D14" s="11"/>
      <c r="E14" s="12"/>
      <c r="F14" s="13"/>
      <c r="G14" s="13"/>
    </row>
    <row r="15" spans="1:7" hidden="1" outlineLevel="1">
      <c r="A15" s="8"/>
      <c r="B15" s="9"/>
      <c r="C15" s="10" t="s">
        <v>8</v>
      </c>
      <c r="D15" s="11"/>
      <c r="E15" s="12">
        <v>17.269400000000001</v>
      </c>
      <c r="F15" s="13"/>
      <c r="G15" s="13"/>
    </row>
    <row r="16" spans="1:7" ht="24" hidden="1" outlineLevel="1">
      <c r="A16" s="1">
        <v>58</v>
      </c>
      <c r="B16" s="2" t="s">
        <v>0</v>
      </c>
      <c r="C16" s="3" t="s">
        <v>1</v>
      </c>
      <c r="D16" s="4" t="s">
        <v>2</v>
      </c>
      <c r="E16" s="5">
        <v>17.050799999999999</v>
      </c>
      <c r="F16" s="6">
        <v>4900</v>
      </c>
      <c r="G16" s="7">
        <f>ROUND(E16*F16,2)</f>
        <v>83548.92</v>
      </c>
    </row>
    <row r="17" spans="1:7" hidden="1" outlineLevel="1">
      <c r="A17" s="8"/>
      <c r="B17" s="9"/>
      <c r="C17" s="10" t="s">
        <v>9</v>
      </c>
      <c r="D17" s="11"/>
      <c r="E17" s="12"/>
      <c r="F17" s="13"/>
      <c r="G17" s="13"/>
    </row>
    <row r="18" spans="1:7" hidden="1" outlineLevel="1">
      <c r="A18" s="8"/>
      <c r="B18" s="9"/>
      <c r="C18" s="10" t="s">
        <v>10</v>
      </c>
      <c r="D18" s="11"/>
      <c r="E18" s="12">
        <v>17.050799999999999</v>
      </c>
      <c r="F18" s="13"/>
      <c r="G18" s="13"/>
    </row>
    <row r="19" spans="1:7" ht="24" hidden="1" outlineLevel="1">
      <c r="A19" s="1">
        <v>66</v>
      </c>
      <c r="B19" s="2" t="s">
        <v>0</v>
      </c>
      <c r="C19" s="3" t="s">
        <v>1</v>
      </c>
      <c r="D19" s="4" t="s">
        <v>2</v>
      </c>
      <c r="E19" s="5">
        <v>83.067999999999998</v>
      </c>
      <c r="F19" s="6">
        <v>4900</v>
      </c>
      <c r="G19" s="7">
        <f>ROUND(E19*F19,2)</f>
        <v>407033.2</v>
      </c>
    </row>
    <row r="20" spans="1:7" hidden="1" outlineLevel="1">
      <c r="A20" s="8"/>
      <c r="B20" s="9"/>
      <c r="C20" s="10" t="s">
        <v>11</v>
      </c>
      <c r="D20" s="11"/>
      <c r="E20" s="12"/>
      <c r="F20" s="13"/>
      <c r="G20" s="13"/>
    </row>
    <row r="21" spans="1:7" hidden="1" outlineLevel="1">
      <c r="A21" s="8"/>
      <c r="B21" s="9"/>
      <c r="C21" s="10" t="s">
        <v>12</v>
      </c>
      <c r="D21" s="11"/>
      <c r="E21" s="12">
        <v>83.067999999999998</v>
      </c>
      <c r="F21" s="13"/>
      <c r="G21" s="13"/>
    </row>
    <row r="22" spans="1:7" ht="24" hidden="1" outlineLevel="1">
      <c r="A22" s="1">
        <v>39</v>
      </c>
      <c r="B22" s="2" t="s">
        <v>0</v>
      </c>
      <c r="C22" s="3" t="s">
        <v>1</v>
      </c>
      <c r="D22" s="4" t="s">
        <v>2</v>
      </c>
      <c r="E22" s="5">
        <v>30.166799999999999</v>
      </c>
      <c r="F22" s="6">
        <v>4900</v>
      </c>
      <c r="G22" s="7">
        <f>ROUND(E22*F22,2)</f>
        <v>147817.32</v>
      </c>
    </row>
    <row r="23" spans="1:7" hidden="1" outlineLevel="1">
      <c r="A23" s="8"/>
      <c r="B23" s="9"/>
      <c r="C23" s="10" t="s">
        <v>13</v>
      </c>
      <c r="D23" s="11"/>
      <c r="E23" s="12"/>
      <c r="F23" s="13"/>
      <c r="G23" s="13"/>
    </row>
    <row r="24" spans="1:7" hidden="1" outlineLevel="1">
      <c r="A24" s="8"/>
      <c r="B24" s="9"/>
      <c r="C24" s="10" t="s">
        <v>14</v>
      </c>
      <c r="D24" s="11"/>
      <c r="E24" s="12">
        <v>30.166799999999999</v>
      </c>
      <c r="F24" s="13"/>
      <c r="G24" s="13"/>
    </row>
    <row r="25" spans="1:7" ht="24" hidden="1" outlineLevel="1">
      <c r="A25" s="1">
        <v>40</v>
      </c>
      <c r="B25" s="2" t="s">
        <v>0</v>
      </c>
      <c r="C25" s="3" t="s">
        <v>1</v>
      </c>
      <c r="D25" s="4" t="s">
        <v>2</v>
      </c>
      <c r="E25" s="5">
        <v>41.971200000000003</v>
      </c>
      <c r="F25" s="6">
        <v>4900</v>
      </c>
      <c r="G25" s="7">
        <f>ROUND(E25*F25,2)</f>
        <v>205658.88</v>
      </c>
    </row>
    <row r="26" spans="1:7" hidden="1" outlineLevel="1">
      <c r="A26" s="8"/>
      <c r="B26" s="9"/>
      <c r="C26" s="10" t="s">
        <v>15</v>
      </c>
      <c r="D26" s="11"/>
      <c r="E26" s="12"/>
      <c r="F26" s="13"/>
      <c r="G26" s="13"/>
    </row>
    <row r="27" spans="1:7" hidden="1" outlineLevel="1">
      <c r="A27" s="8"/>
      <c r="B27" s="9"/>
      <c r="C27" s="10" t="s">
        <v>16</v>
      </c>
      <c r="D27" s="11"/>
      <c r="E27" s="12">
        <v>41.971200000000003</v>
      </c>
      <c r="F27" s="13"/>
      <c r="G27" s="13"/>
    </row>
    <row r="28" spans="1:7" ht="24" hidden="1" outlineLevel="1">
      <c r="A28" s="1">
        <v>65</v>
      </c>
      <c r="B28" s="2" t="s">
        <v>0</v>
      </c>
      <c r="C28" s="3" t="s">
        <v>1</v>
      </c>
      <c r="D28" s="4" t="s">
        <v>2</v>
      </c>
      <c r="E28" s="5">
        <v>18.143799999999999</v>
      </c>
      <c r="F28" s="6">
        <v>4900</v>
      </c>
      <c r="G28" s="7">
        <f>ROUND(E28*F28,2)</f>
        <v>88904.62</v>
      </c>
    </row>
    <row r="29" spans="1:7" hidden="1" outlineLevel="1">
      <c r="A29" s="8"/>
      <c r="B29" s="9"/>
      <c r="C29" s="10" t="s">
        <v>17</v>
      </c>
      <c r="D29" s="11"/>
      <c r="E29" s="12"/>
      <c r="F29" s="13"/>
      <c r="G29" s="13"/>
    </row>
    <row r="30" spans="1:7" hidden="1" outlineLevel="1">
      <c r="A30" s="8"/>
      <c r="B30" s="9"/>
      <c r="C30" s="10" t="s">
        <v>18</v>
      </c>
      <c r="D30" s="11"/>
      <c r="E30" s="12">
        <v>18.143799999999999</v>
      </c>
      <c r="F30" s="13"/>
      <c r="G30" s="13"/>
    </row>
    <row r="31" spans="1:7" ht="24" hidden="1" outlineLevel="1">
      <c r="A31" s="1">
        <v>20</v>
      </c>
      <c r="B31" s="2" t="s">
        <v>0</v>
      </c>
      <c r="C31" s="3" t="s">
        <v>1</v>
      </c>
      <c r="D31" s="4" t="s">
        <v>2</v>
      </c>
      <c r="E31" s="5">
        <v>1.7487999999999999</v>
      </c>
      <c r="F31" s="6">
        <v>4900</v>
      </c>
      <c r="G31" s="7">
        <f>ROUND(E31*F31,2)</f>
        <v>8569.1200000000008</v>
      </c>
    </row>
    <row r="32" spans="1:7" hidden="1" outlineLevel="1">
      <c r="A32" s="8"/>
      <c r="B32" s="9"/>
      <c r="C32" s="10" t="s">
        <v>19</v>
      </c>
      <c r="D32" s="11"/>
      <c r="E32" s="12"/>
      <c r="F32" s="13"/>
      <c r="G32" s="13"/>
    </row>
    <row r="33" spans="1:7" hidden="1" outlineLevel="1">
      <c r="A33" s="8"/>
      <c r="B33" s="9"/>
      <c r="C33" s="10" t="s">
        <v>20</v>
      </c>
      <c r="D33" s="11"/>
      <c r="E33" s="12">
        <v>1.7487999999999999</v>
      </c>
      <c r="F33" s="13"/>
      <c r="G33" s="13"/>
    </row>
    <row r="34" spans="1:7" collapsed="1">
      <c r="A34" s="25">
        <v>69</v>
      </c>
      <c r="B34" s="26" t="s">
        <v>55</v>
      </c>
      <c r="C34" s="27" t="s">
        <v>56</v>
      </c>
      <c r="D34" s="28" t="s">
        <v>2</v>
      </c>
      <c r="E34" s="29">
        <f>-SUM(E35:E43)</f>
        <v>-46</v>
      </c>
      <c r="F34" s="30">
        <v>1481</v>
      </c>
      <c r="G34" s="31">
        <f t="shared" ref="G34:G43" si="0">ROUND(E34*F34,2)</f>
        <v>-68126</v>
      </c>
    </row>
    <row r="35" spans="1:7" hidden="1" outlineLevel="1">
      <c r="A35" s="25">
        <v>69</v>
      </c>
      <c r="B35" s="26" t="s">
        <v>55</v>
      </c>
      <c r="C35" s="27" t="s">
        <v>56</v>
      </c>
      <c r="D35" s="28" t="s">
        <v>2</v>
      </c>
      <c r="E35" s="29">
        <v>11</v>
      </c>
      <c r="F35" s="30">
        <v>1481</v>
      </c>
      <c r="G35" s="31">
        <f t="shared" si="0"/>
        <v>16291</v>
      </c>
    </row>
    <row r="36" spans="1:7" hidden="1" outlineLevel="1">
      <c r="A36" s="38"/>
      <c r="B36" s="39"/>
      <c r="C36" s="40" t="s">
        <v>61</v>
      </c>
      <c r="D36" s="41" t="s">
        <v>2</v>
      </c>
      <c r="E36" s="42">
        <v>-5</v>
      </c>
      <c r="F36" s="30">
        <v>1481</v>
      </c>
      <c r="G36" s="31">
        <f t="shared" ref="G36" si="1">ROUND(E36*F36,2)</f>
        <v>-7405</v>
      </c>
    </row>
    <row r="37" spans="1:7" hidden="1" outlineLevel="1">
      <c r="A37" s="25">
        <v>69</v>
      </c>
      <c r="B37" s="26" t="s">
        <v>55</v>
      </c>
      <c r="C37" s="27" t="s">
        <v>56</v>
      </c>
      <c r="D37" s="28" t="s">
        <v>2</v>
      </c>
      <c r="E37" s="29">
        <v>11</v>
      </c>
      <c r="F37" s="30">
        <v>1481</v>
      </c>
      <c r="G37" s="31">
        <f t="shared" si="0"/>
        <v>16291</v>
      </c>
    </row>
    <row r="38" spans="1:7" hidden="1" outlineLevel="1">
      <c r="A38" s="25">
        <v>62</v>
      </c>
      <c r="B38" s="26" t="s">
        <v>55</v>
      </c>
      <c r="C38" s="27" t="s">
        <v>56</v>
      </c>
      <c r="D38" s="28" t="s">
        <v>2</v>
      </c>
      <c r="E38" s="29">
        <v>1</v>
      </c>
      <c r="F38" s="30">
        <v>1481</v>
      </c>
      <c r="G38" s="31">
        <f t="shared" si="0"/>
        <v>1481</v>
      </c>
    </row>
    <row r="39" spans="1:7" hidden="1" outlineLevel="1">
      <c r="A39" s="25">
        <v>61</v>
      </c>
      <c r="B39" s="26" t="s">
        <v>55</v>
      </c>
      <c r="C39" s="27" t="s">
        <v>56</v>
      </c>
      <c r="D39" s="28" t="s">
        <v>2</v>
      </c>
      <c r="E39" s="29">
        <v>3</v>
      </c>
      <c r="F39" s="30">
        <v>1481</v>
      </c>
      <c r="G39" s="31">
        <f t="shared" si="0"/>
        <v>4443</v>
      </c>
    </row>
    <row r="40" spans="1:7" hidden="1" outlineLevel="1">
      <c r="A40" s="25">
        <v>69</v>
      </c>
      <c r="B40" s="26" t="s">
        <v>55</v>
      </c>
      <c r="C40" s="27" t="s">
        <v>56</v>
      </c>
      <c r="D40" s="28" t="s">
        <v>2</v>
      </c>
      <c r="E40" s="29">
        <v>14</v>
      </c>
      <c r="F40" s="30">
        <v>1481</v>
      </c>
      <c r="G40" s="31">
        <f t="shared" si="0"/>
        <v>20734</v>
      </c>
    </row>
    <row r="41" spans="1:7" hidden="1" outlineLevel="1">
      <c r="A41" s="25">
        <v>42</v>
      </c>
      <c r="B41" s="26" t="s">
        <v>55</v>
      </c>
      <c r="C41" s="27" t="s">
        <v>56</v>
      </c>
      <c r="D41" s="28" t="s">
        <v>2</v>
      </c>
      <c r="E41" s="29">
        <v>4</v>
      </c>
      <c r="F41" s="30">
        <v>1481</v>
      </c>
      <c r="G41" s="31">
        <f t="shared" si="0"/>
        <v>5924</v>
      </c>
    </row>
    <row r="42" spans="1:7" hidden="1" outlineLevel="1">
      <c r="A42" s="25">
        <v>43</v>
      </c>
      <c r="B42" s="26" t="s">
        <v>55</v>
      </c>
      <c r="C42" s="27" t="s">
        <v>56</v>
      </c>
      <c r="D42" s="28" t="s">
        <v>2</v>
      </c>
      <c r="E42" s="29">
        <v>4</v>
      </c>
      <c r="F42" s="30">
        <v>1481</v>
      </c>
      <c r="G42" s="31">
        <f t="shared" si="0"/>
        <v>5924</v>
      </c>
    </row>
    <row r="43" spans="1:7" hidden="1" outlineLevel="1">
      <c r="A43" s="25">
        <v>68</v>
      </c>
      <c r="B43" s="26" t="s">
        <v>55</v>
      </c>
      <c r="C43" s="27" t="s">
        <v>56</v>
      </c>
      <c r="D43" s="28" t="s">
        <v>2</v>
      </c>
      <c r="E43" s="29">
        <v>3</v>
      </c>
      <c r="F43" s="30">
        <v>1481</v>
      </c>
      <c r="G43" s="31">
        <f t="shared" si="0"/>
        <v>4443</v>
      </c>
    </row>
    <row r="44" spans="1:7">
      <c r="A44" s="18" t="s">
        <v>28</v>
      </c>
      <c r="B44" s="19" t="s">
        <v>29</v>
      </c>
      <c r="C44" s="19" t="s">
        <v>30</v>
      </c>
      <c r="D44" s="22"/>
      <c r="E44" s="21"/>
      <c r="F44" s="20"/>
      <c r="G44" s="21">
        <f>G45+G79</f>
        <v>-2107428.54</v>
      </c>
    </row>
    <row r="45" spans="1:7" ht="24" collapsed="1">
      <c r="A45" s="1">
        <v>65</v>
      </c>
      <c r="B45" s="2" t="s">
        <v>0</v>
      </c>
      <c r="C45" s="3" t="s">
        <v>1</v>
      </c>
      <c r="D45" s="4" t="s">
        <v>2</v>
      </c>
      <c r="E45" s="5">
        <f>-SUM(E46:E78)/2</f>
        <v>-406.81459999999998</v>
      </c>
      <c r="F45" s="6">
        <v>4900</v>
      </c>
      <c r="G45" s="31">
        <f>ROUND(E45*F45,2)</f>
        <v>-1993391.54</v>
      </c>
    </row>
    <row r="46" spans="1:7" ht="22.5" hidden="1" customHeight="1" outlineLevel="1">
      <c r="A46" s="1">
        <v>65</v>
      </c>
      <c r="B46" s="2" t="s">
        <v>0</v>
      </c>
      <c r="C46" s="3" t="s">
        <v>1</v>
      </c>
      <c r="D46" s="4" t="s">
        <v>2</v>
      </c>
      <c r="E46" s="5">
        <v>55.961599999999997</v>
      </c>
      <c r="F46" s="6">
        <v>4900</v>
      </c>
      <c r="G46" s="7">
        <f>ROUND(E46*F46,2)</f>
        <v>274211.84000000003</v>
      </c>
    </row>
    <row r="47" spans="1:7" ht="15" hidden="1" customHeight="1" outlineLevel="1">
      <c r="A47" s="8"/>
      <c r="B47" s="9"/>
      <c r="C47" s="10" t="s">
        <v>32</v>
      </c>
      <c r="D47" s="11"/>
      <c r="E47" s="12"/>
      <c r="F47" s="13"/>
      <c r="G47" s="13"/>
    </row>
    <row r="48" spans="1:7" ht="15" hidden="1" customHeight="1" outlineLevel="1">
      <c r="A48" s="8"/>
      <c r="B48" s="9"/>
      <c r="C48" s="10" t="s">
        <v>33</v>
      </c>
      <c r="D48" s="11"/>
      <c r="E48" s="12">
        <v>55.961599999999997</v>
      </c>
      <c r="F48" s="13"/>
      <c r="G48" s="13"/>
    </row>
    <row r="49" spans="1:7" ht="22.5" hidden="1" customHeight="1" outlineLevel="1">
      <c r="A49" s="1">
        <v>58</v>
      </c>
      <c r="B49" s="2" t="s">
        <v>0</v>
      </c>
      <c r="C49" s="3" t="s">
        <v>1</v>
      </c>
      <c r="D49" s="4" t="s">
        <v>2</v>
      </c>
      <c r="E49" s="5">
        <v>29.510999999999999</v>
      </c>
      <c r="F49" s="6">
        <v>4900</v>
      </c>
      <c r="G49" s="7">
        <f>ROUND(E49*F49,2)</f>
        <v>144603.9</v>
      </c>
    </row>
    <row r="50" spans="1:7" ht="15" hidden="1" customHeight="1" outlineLevel="1">
      <c r="A50" s="8"/>
      <c r="B50" s="9"/>
      <c r="C50" s="10" t="s">
        <v>34</v>
      </c>
      <c r="D50" s="11"/>
      <c r="E50" s="12"/>
      <c r="F50" s="13"/>
      <c r="G50" s="13"/>
    </row>
    <row r="51" spans="1:7" ht="15" hidden="1" customHeight="1" outlineLevel="1">
      <c r="A51" s="8"/>
      <c r="B51" s="9"/>
      <c r="C51" s="10" t="s">
        <v>35</v>
      </c>
      <c r="D51" s="11"/>
      <c r="E51" s="12">
        <v>29.510999999999999</v>
      </c>
      <c r="F51" s="13"/>
      <c r="G51" s="13"/>
    </row>
    <row r="52" spans="1:7" ht="22.5" hidden="1" customHeight="1" outlineLevel="1">
      <c r="A52" s="1">
        <v>41</v>
      </c>
      <c r="B52" s="2" t="s">
        <v>0</v>
      </c>
      <c r="C52" s="3" t="s">
        <v>1</v>
      </c>
      <c r="D52" s="4" t="s">
        <v>2</v>
      </c>
      <c r="E52" s="5">
        <v>34.975999999999999</v>
      </c>
      <c r="F52" s="6">
        <v>4900</v>
      </c>
      <c r="G52" s="7">
        <f>ROUND(E52*F52,2)</f>
        <v>171382.39999999999</v>
      </c>
    </row>
    <row r="53" spans="1:7" ht="15" hidden="1" customHeight="1" outlineLevel="1">
      <c r="A53" s="8"/>
      <c r="B53" s="9"/>
      <c r="C53" s="10" t="s">
        <v>36</v>
      </c>
      <c r="D53" s="11"/>
      <c r="E53" s="12"/>
      <c r="F53" s="13"/>
      <c r="G53" s="13"/>
    </row>
    <row r="54" spans="1:7" ht="15" hidden="1" customHeight="1" outlineLevel="1">
      <c r="A54" s="8"/>
      <c r="B54" s="9"/>
      <c r="C54" s="10" t="s">
        <v>37</v>
      </c>
      <c r="D54" s="11"/>
      <c r="E54" s="12">
        <v>34.975999999999999</v>
      </c>
      <c r="F54" s="13"/>
      <c r="G54" s="13"/>
    </row>
    <row r="55" spans="1:7" ht="22.5" hidden="1" customHeight="1" outlineLevel="1">
      <c r="A55" s="1">
        <v>65</v>
      </c>
      <c r="B55" s="2" t="s">
        <v>0</v>
      </c>
      <c r="C55" s="3" t="s">
        <v>1</v>
      </c>
      <c r="D55" s="4" t="s">
        <v>2</v>
      </c>
      <c r="E55" s="5">
        <v>45.468800000000002</v>
      </c>
      <c r="F55" s="6">
        <v>4900</v>
      </c>
      <c r="G55" s="7">
        <f>ROUND(E55*F55,2)</f>
        <v>222797.12</v>
      </c>
    </row>
    <row r="56" spans="1:7" ht="15" hidden="1" customHeight="1" outlineLevel="1">
      <c r="A56" s="8"/>
      <c r="B56" s="9"/>
      <c r="C56" s="10" t="s">
        <v>38</v>
      </c>
      <c r="D56" s="11"/>
      <c r="E56" s="12"/>
      <c r="F56" s="13"/>
      <c r="G56" s="13"/>
    </row>
    <row r="57" spans="1:7" ht="15" hidden="1" customHeight="1" outlineLevel="1">
      <c r="A57" s="8"/>
      <c r="B57" s="9"/>
      <c r="C57" s="10" t="s">
        <v>39</v>
      </c>
      <c r="D57" s="11"/>
      <c r="E57" s="12">
        <v>45.468800000000002</v>
      </c>
      <c r="F57" s="13"/>
      <c r="G57" s="13"/>
    </row>
    <row r="58" spans="1:7" ht="22.5" hidden="1" customHeight="1" outlineLevel="1">
      <c r="A58" s="1">
        <v>68</v>
      </c>
      <c r="B58" s="2" t="s">
        <v>0</v>
      </c>
      <c r="C58" s="3" t="s">
        <v>1</v>
      </c>
      <c r="D58" s="4" t="s">
        <v>2</v>
      </c>
      <c r="E58" s="5">
        <v>44.375799999999998</v>
      </c>
      <c r="F58" s="6">
        <v>4900</v>
      </c>
      <c r="G58" s="7">
        <f>ROUND(E58*F58,2)</f>
        <v>217441.42</v>
      </c>
    </row>
    <row r="59" spans="1:7" ht="15" hidden="1" customHeight="1" outlineLevel="1">
      <c r="A59" s="8"/>
      <c r="B59" s="9"/>
      <c r="C59" s="10" t="s">
        <v>40</v>
      </c>
      <c r="D59" s="11"/>
      <c r="E59" s="12"/>
      <c r="F59" s="13"/>
      <c r="G59" s="13"/>
    </row>
    <row r="60" spans="1:7" ht="15" hidden="1" customHeight="1" outlineLevel="1">
      <c r="A60" s="8"/>
      <c r="B60" s="9"/>
      <c r="C60" s="10" t="s">
        <v>41</v>
      </c>
      <c r="D60" s="11"/>
      <c r="E60" s="12">
        <v>44.375799999999998</v>
      </c>
      <c r="F60" s="13"/>
      <c r="G60" s="13"/>
    </row>
    <row r="61" spans="1:7" ht="22.5" hidden="1" customHeight="1" outlineLevel="1">
      <c r="A61" s="1">
        <v>41</v>
      </c>
      <c r="B61" s="2" t="s">
        <v>0</v>
      </c>
      <c r="C61" s="3" t="s">
        <v>1</v>
      </c>
      <c r="D61" s="4" t="s">
        <v>2</v>
      </c>
      <c r="E61" s="5">
        <v>26.013400000000001</v>
      </c>
      <c r="F61" s="6">
        <v>4900</v>
      </c>
      <c r="G61" s="7">
        <f>ROUND(E61*F61,2)</f>
        <v>127465.66</v>
      </c>
    </row>
    <row r="62" spans="1:7" ht="15" hidden="1" customHeight="1" outlineLevel="1">
      <c r="A62" s="8"/>
      <c r="B62" s="9"/>
      <c r="C62" s="10" t="s">
        <v>42</v>
      </c>
      <c r="D62" s="11"/>
      <c r="E62" s="12"/>
      <c r="F62" s="13"/>
      <c r="G62" s="13"/>
    </row>
    <row r="63" spans="1:7" ht="15" hidden="1" customHeight="1" outlineLevel="1">
      <c r="A63" s="8"/>
      <c r="B63" s="9"/>
      <c r="C63" s="10" t="s">
        <v>43</v>
      </c>
      <c r="D63" s="11"/>
      <c r="E63" s="12">
        <v>26.013400000000001</v>
      </c>
      <c r="F63" s="13"/>
      <c r="G63" s="13"/>
    </row>
    <row r="64" spans="1:7" ht="22.5" hidden="1" customHeight="1" outlineLevel="1">
      <c r="A64" s="1">
        <v>66</v>
      </c>
      <c r="B64" s="2" t="s">
        <v>0</v>
      </c>
      <c r="C64" s="3" t="s">
        <v>1</v>
      </c>
      <c r="D64" s="4" t="s">
        <v>2</v>
      </c>
      <c r="E64" s="5">
        <v>21.422799999999999</v>
      </c>
      <c r="F64" s="6">
        <v>4900</v>
      </c>
      <c r="G64" s="7">
        <f>ROUND(E64*F64,2)</f>
        <v>104971.72</v>
      </c>
    </row>
    <row r="65" spans="1:7" ht="15" hidden="1" customHeight="1" outlineLevel="1">
      <c r="A65" s="8"/>
      <c r="B65" s="9"/>
      <c r="C65" s="10" t="s">
        <v>44</v>
      </c>
      <c r="D65" s="11"/>
      <c r="E65" s="12"/>
      <c r="F65" s="13"/>
      <c r="G65" s="13"/>
    </row>
    <row r="66" spans="1:7" ht="15" hidden="1" customHeight="1" outlineLevel="1">
      <c r="A66" s="8"/>
      <c r="B66" s="9"/>
      <c r="C66" s="10" t="s">
        <v>45</v>
      </c>
      <c r="D66" s="11"/>
      <c r="E66" s="12">
        <v>21.422799999999999</v>
      </c>
      <c r="F66" s="13"/>
      <c r="G66" s="13"/>
    </row>
    <row r="67" spans="1:7" ht="22.5" hidden="1" customHeight="1" outlineLevel="1">
      <c r="A67" s="1">
        <v>58</v>
      </c>
      <c r="B67" s="2" t="s">
        <v>0</v>
      </c>
      <c r="C67" s="3" t="s">
        <v>1</v>
      </c>
      <c r="D67" s="4" t="s">
        <v>2</v>
      </c>
      <c r="E67" s="5">
        <v>27.543600000000001</v>
      </c>
      <c r="F67" s="6">
        <v>4900</v>
      </c>
      <c r="G67" s="7">
        <f>ROUND(E67*F67,2)</f>
        <v>134963.64000000001</v>
      </c>
    </row>
    <row r="68" spans="1:7" ht="15" hidden="1" customHeight="1" outlineLevel="1">
      <c r="A68" s="8"/>
      <c r="B68" s="9"/>
      <c r="C68" s="10" t="s">
        <v>46</v>
      </c>
      <c r="D68" s="11"/>
      <c r="E68" s="12"/>
      <c r="F68" s="13"/>
      <c r="G68" s="13"/>
    </row>
    <row r="69" spans="1:7" ht="15" hidden="1" customHeight="1" outlineLevel="1">
      <c r="A69" s="8"/>
      <c r="B69" s="9"/>
      <c r="C69" s="10" t="s">
        <v>47</v>
      </c>
      <c r="D69" s="11"/>
      <c r="E69" s="12">
        <v>27.543600000000001</v>
      </c>
      <c r="F69" s="13"/>
      <c r="G69" s="13"/>
    </row>
    <row r="70" spans="1:7" ht="22.5" hidden="1" customHeight="1" outlineLevel="1">
      <c r="A70" s="1">
        <v>65</v>
      </c>
      <c r="B70" s="2" t="s">
        <v>0</v>
      </c>
      <c r="C70" s="3" t="s">
        <v>1</v>
      </c>
      <c r="D70" s="4" t="s">
        <v>2</v>
      </c>
      <c r="E70" s="5">
        <v>98.37</v>
      </c>
      <c r="F70" s="6">
        <v>4900</v>
      </c>
      <c r="G70" s="7">
        <f>ROUND(E70*F70,2)</f>
        <v>482013</v>
      </c>
    </row>
    <row r="71" spans="1:7" ht="15" hidden="1" customHeight="1" outlineLevel="1">
      <c r="A71" s="8"/>
      <c r="B71" s="9"/>
      <c r="C71" s="10" t="s">
        <v>48</v>
      </c>
      <c r="D71" s="11"/>
      <c r="E71" s="12"/>
      <c r="F71" s="13"/>
      <c r="G71" s="13"/>
    </row>
    <row r="72" spans="1:7" ht="15" hidden="1" customHeight="1" outlineLevel="1">
      <c r="A72" s="8"/>
      <c r="B72" s="9"/>
      <c r="C72" s="10" t="s">
        <v>49</v>
      </c>
      <c r="D72" s="11"/>
      <c r="E72" s="12">
        <v>98.37</v>
      </c>
      <c r="F72" s="13"/>
      <c r="G72" s="13"/>
    </row>
    <row r="73" spans="1:7" ht="22.5" hidden="1" customHeight="1" outlineLevel="1">
      <c r="A73" s="1">
        <v>41</v>
      </c>
      <c r="B73" s="2" t="s">
        <v>0</v>
      </c>
      <c r="C73" s="3" t="s">
        <v>1</v>
      </c>
      <c r="D73" s="4" t="s">
        <v>2</v>
      </c>
      <c r="E73" s="5">
        <v>21.2042</v>
      </c>
      <c r="F73" s="6">
        <v>4900</v>
      </c>
      <c r="G73" s="7">
        <f>ROUND(E73*F73,2)</f>
        <v>103900.58</v>
      </c>
    </row>
    <row r="74" spans="1:7" ht="15" hidden="1" customHeight="1" outlineLevel="1">
      <c r="A74" s="8"/>
      <c r="B74" s="9"/>
      <c r="C74" s="10" t="s">
        <v>50</v>
      </c>
      <c r="D74" s="11"/>
      <c r="E74" s="12"/>
      <c r="F74" s="13"/>
      <c r="G74" s="13"/>
    </row>
    <row r="75" spans="1:7" ht="15" hidden="1" customHeight="1" outlineLevel="1">
      <c r="A75" s="8"/>
      <c r="B75" s="9"/>
      <c r="C75" s="10" t="s">
        <v>51</v>
      </c>
      <c r="D75" s="11"/>
      <c r="E75" s="12">
        <v>21.2042</v>
      </c>
      <c r="F75" s="13"/>
      <c r="G75" s="13"/>
    </row>
    <row r="76" spans="1:7" ht="22.5" hidden="1" customHeight="1" outlineLevel="1">
      <c r="A76" s="1">
        <v>25</v>
      </c>
      <c r="B76" s="2" t="s">
        <v>0</v>
      </c>
      <c r="C76" s="3" t="s">
        <v>1</v>
      </c>
      <c r="D76" s="4" t="s">
        <v>2</v>
      </c>
      <c r="E76" s="5">
        <v>1.9674</v>
      </c>
      <c r="F76" s="6">
        <v>4900</v>
      </c>
      <c r="G76" s="7">
        <f>ROUND(E76*F76,2)</f>
        <v>9640.26</v>
      </c>
    </row>
    <row r="77" spans="1:7" ht="15" hidden="1" customHeight="1" outlineLevel="1">
      <c r="A77" s="8"/>
      <c r="B77" s="9"/>
      <c r="C77" s="10" t="s">
        <v>52</v>
      </c>
      <c r="D77" s="11"/>
      <c r="E77" s="12"/>
      <c r="F77" s="13"/>
      <c r="G77" s="13"/>
    </row>
    <row r="78" spans="1:7" ht="15" hidden="1" customHeight="1" outlineLevel="1">
      <c r="A78" s="8"/>
      <c r="B78" s="9"/>
      <c r="C78" s="10" t="s">
        <v>53</v>
      </c>
      <c r="D78" s="11"/>
      <c r="E78" s="12">
        <v>1.9674</v>
      </c>
      <c r="F78" s="13"/>
      <c r="G78" s="13"/>
    </row>
    <row r="79" spans="1:7" collapsed="1">
      <c r="A79" s="25">
        <v>68</v>
      </c>
      <c r="B79" s="26" t="s">
        <v>55</v>
      </c>
      <c r="C79" s="27" t="s">
        <v>56</v>
      </c>
      <c r="D79" s="28" t="s">
        <v>2</v>
      </c>
      <c r="E79" s="29">
        <f>-SUM(E80:E88)</f>
        <v>-77</v>
      </c>
      <c r="F79" s="30">
        <v>1481</v>
      </c>
      <c r="G79" s="31">
        <f t="shared" ref="G79:G88" si="2">ROUND(E79*F79,2)</f>
        <v>-114037</v>
      </c>
    </row>
    <row r="80" spans="1:7" hidden="1" outlineLevel="1">
      <c r="A80" s="25">
        <v>68</v>
      </c>
      <c r="B80" s="26" t="s">
        <v>55</v>
      </c>
      <c r="C80" s="27" t="s">
        <v>56</v>
      </c>
      <c r="D80" s="28" t="s">
        <v>2</v>
      </c>
      <c r="E80" s="29">
        <v>6</v>
      </c>
      <c r="F80" s="30">
        <v>1481</v>
      </c>
      <c r="G80" s="31">
        <f t="shared" si="2"/>
        <v>8886</v>
      </c>
    </row>
    <row r="81" spans="1:7" hidden="1" outlineLevel="1">
      <c r="A81" s="25">
        <v>61</v>
      </c>
      <c r="B81" s="26" t="s">
        <v>55</v>
      </c>
      <c r="C81" s="27" t="s">
        <v>56</v>
      </c>
      <c r="D81" s="28" t="s">
        <v>2</v>
      </c>
      <c r="E81" s="29">
        <v>15</v>
      </c>
      <c r="F81" s="30">
        <v>1481</v>
      </c>
      <c r="G81" s="31">
        <f t="shared" si="2"/>
        <v>22215</v>
      </c>
    </row>
    <row r="82" spans="1:7" hidden="1" outlineLevel="1">
      <c r="A82" s="25">
        <v>44</v>
      </c>
      <c r="B82" s="26" t="s">
        <v>55</v>
      </c>
      <c r="C82" s="27" t="s">
        <v>56</v>
      </c>
      <c r="D82" s="28" t="s">
        <v>2</v>
      </c>
      <c r="E82" s="29">
        <v>11</v>
      </c>
      <c r="F82" s="30">
        <v>1481</v>
      </c>
      <c r="G82" s="31">
        <f t="shared" si="2"/>
        <v>16291</v>
      </c>
    </row>
    <row r="83" spans="1:7" hidden="1" outlineLevel="1">
      <c r="A83" s="25">
        <v>68</v>
      </c>
      <c r="B83" s="26" t="s">
        <v>55</v>
      </c>
      <c r="C83" s="27" t="s">
        <v>56</v>
      </c>
      <c r="D83" s="28" t="s">
        <v>2</v>
      </c>
      <c r="E83" s="29">
        <v>9</v>
      </c>
      <c r="F83" s="30">
        <v>1481</v>
      </c>
      <c r="G83" s="31">
        <f t="shared" si="2"/>
        <v>13329</v>
      </c>
    </row>
    <row r="84" spans="1:7" hidden="1" outlineLevel="1">
      <c r="A84" s="25">
        <v>71</v>
      </c>
      <c r="B84" s="26" t="s">
        <v>55</v>
      </c>
      <c r="C84" s="27" t="s">
        <v>56</v>
      </c>
      <c r="D84" s="28" t="s">
        <v>2</v>
      </c>
      <c r="E84" s="29">
        <v>6</v>
      </c>
      <c r="F84" s="30">
        <v>1481</v>
      </c>
      <c r="G84" s="31">
        <f t="shared" si="2"/>
        <v>8886</v>
      </c>
    </row>
    <row r="85" spans="1:7" hidden="1" outlineLevel="1">
      <c r="A85" s="25">
        <v>44</v>
      </c>
      <c r="B85" s="26" t="s">
        <v>55</v>
      </c>
      <c r="C85" s="27" t="s">
        <v>56</v>
      </c>
      <c r="D85" s="28" t="s">
        <v>2</v>
      </c>
      <c r="E85" s="29">
        <v>7</v>
      </c>
      <c r="F85" s="30">
        <v>1481</v>
      </c>
      <c r="G85" s="31">
        <f t="shared" si="2"/>
        <v>10367</v>
      </c>
    </row>
    <row r="86" spans="1:7" hidden="1" outlineLevel="1">
      <c r="A86" s="25">
        <v>69</v>
      </c>
      <c r="B86" s="26" t="s">
        <v>55</v>
      </c>
      <c r="C86" s="27" t="s">
        <v>56</v>
      </c>
      <c r="D86" s="28" t="s">
        <v>2</v>
      </c>
      <c r="E86" s="29">
        <v>3</v>
      </c>
      <c r="F86" s="30">
        <v>1481</v>
      </c>
      <c r="G86" s="31">
        <f t="shared" si="2"/>
        <v>4443</v>
      </c>
    </row>
    <row r="87" spans="1:7" hidden="1" outlineLevel="1">
      <c r="A87" s="25">
        <v>61</v>
      </c>
      <c r="B87" s="26" t="s">
        <v>55</v>
      </c>
      <c r="C87" s="27" t="s">
        <v>56</v>
      </c>
      <c r="D87" s="28" t="s">
        <v>2</v>
      </c>
      <c r="E87" s="29">
        <v>8</v>
      </c>
      <c r="F87" s="30">
        <v>1481</v>
      </c>
      <c r="G87" s="31">
        <f t="shared" si="2"/>
        <v>11848</v>
      </c>
    </row>
    <row r="88" spans="1:7" hidden="1" outlineLevel="1">
      <c r="A88" s="25">
        <v>68</v>
      </c>
      <c r="B88" s="26" t="s">
        <v>55</v>
      </c>
      <c r="C88" s="27" t="s">
        <v>56</v>
      </c>
      <c r="D88" s="28" t="s">
        <v>2</v>
      </c>
      <c r="E88" s="29">
        <v>12</v>
      </c>
      <c r="F88" s="30">
        <v>1481</v>
      </c>
      <c r="G88" s="31">
        <f t="shared" si="2"/>
        <v>17772</v>
      </c>
    </row>
    <row r="89" spans="1:7">
      <c r="A89" s="23"/>
      <c r="B89" s="23"/>
      <c r="C89" s="24" t="s">
        <v>58</v>
      </c>
      <c r="D89" s="23"/>
      <c r="E89" s="23"/>
      <c r="F89" s="23"/>
      <c r="G89" s="36">
        <f>G90+G93</f>
        <v>3788437.56</v>
      </c>
    </row>
    <row r="90" spans="1:7">
      <c r="A90" s="18" t="s">
        <v>28</v>
      </c>
      <c r="B90" s="19" t="s">
        <v>29</v>
      </c>
      <c r="C90" s="19" t="s">
        <v>31</v>
      </c>
      <c r="D90" s="22"/>
      <c r="E90" s="21"/>
      <c r="F90" s="20"/>
      <c r="G90" s="21">
        <f>G91+G92</f>
        <v>1681009.02</v>
      </c>
    </row>
    <row r="91" spans="1:7">
      <c r="A91" s="1">
        <v>66</v>
      </c>
      <c r="B91" s="2" t="s">
        <v>0</v>
      </c>
      <c r="C91" s="3" t="s">
        <v>59</v>
      </c>
      <c r="D91" s="4" t="s">
        <v>2</v>
      </c>
      <c r="E91" s="5">
        <f>-E5</f>
        <v>329.15980000000002</v>
      </c>
      <c r="F91" s="6">
        <v>4900</v>
      </c>
      <c r="G91" s="31">
        <f>ROUND(E91*F91,2)</f>
        <v>1612883.02</v>
      </c>
    </row>
    <row r="92" spans="1:7">
      <c r="A92" s="25">
        <v>69</v>
      </c>
      <c r="B92" s="26" t="s">
        <v>55</v>
      </c>
      <c r="C92" s="27" t="s">
        <v>60</v>
      </c>
      <c r="D92" s="28" t="s">
        <v>2</v>
      </c>
      <c r="E92" s="29">
        <f>-E34</f>
        <v>46</v>
      </c>
      <c r="F92" s="30">
        <v>1481</v>
      </c>
      <c r="G92" s="31">
        <f>ROUND(E92*F92,2)</f>
        <v>68126</v>
      </c>
    </row>
    <row r="93" spans="1:7">
      <c r="A93" s="18" t="s">
        <v>28</v>
      </c>
      <c r="B93" s="19" t="s">
        <v>29</v>
      </c>
      <c r="C93" s="19" t="s">
        <v>30</v>
      </c>
      <c r="D93" s="22"/>
      <c r="E93" s="21"/>
      <c r="F93" s="20"/>
      <c r="G93" s="21">
        <f>G94+G95</f>
        <v>2107428.54</v>
      </c>
    </row>
    <row r="94" spans="1:7">
      <c r="A94" s="1">
        <v>65</v>
      </c>
      <c r="B94" s="2" t="s">
        <v>0</v>
      </c>
      <c r="C94" s="3" t="s">
        <v>59</v>
      </c>
      <c r="D94" s="4" t="s">
        <v>2</v>
      </c>
      <c r="E94" s="5">
        <v>406.81459999999998</v>
      </c>
      <c r="F94" s="6">
        <v>4900</v>
      </c>
      <c r="G94" s="31">
        <f>ROUND(E94*F94,2)</f>
        <v>1993391.54</v>
      </c>
    </row>
    <row r="95" spans="1:7">
      <c r="A95" s="25">
        <v>68</v>
      </c>
      <c r="B95" s="26" t="s">
        <v>55</v>
      </c>
      <c r="C95" s="27" t="s">
        <v>60</v>
      </c>
      <c r="D95" s="28" t="s">
        <v>2</v>
      </c>
      <c r="E95" s="29">
        <v>77</v>
      </c>
      <c r="F95" s="30">
        <v>1481</v>
      </c>
      <c r="G95" s="31">
        <f>ROUND(E95*F95,2)</f>
        <v>114037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petr.vojtech79@gmail.com</dc:creator>
  <cp:lastModifiedBy>Alena Zahradníková</cp:lastModifiedBy>
  <dcterms:created xsi:type="dcterms:W3CDTF">2025-06-13T05:29:30Z</dcterms:created>
  <dcterms:modified xsi:type="dcterms:W3CDTF">2025-06-27T10:35:29Z</dcterms:modified>
</cp:coreProperties>
</file>